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<sst xmlns="http://schemas.openxmlformats.org/spreadsheetml/2006/main" count="106" uniqueCount="81">
  <si>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Южноукраїнської міської ради</t>
  </si>
  <si>
    <t xml:space="preserve">                      Річний план надання послуг з поводження з побутовими відходами</t>
  </si>
  <si>
    <t>№ з/п</t>
  </si>
  <si>
    <t>Показники</t>
  </si>
  <si>
    <t>Фактично</t>
  </si>
  <si>
    <t>Передбачено діючим тарифом</t>
  </si>
  <si>
    <t>тонн</t>
  </si>
  <si>
    <t>А</t>
  </si>
  <si>
    <t>Б</t>
  </si>
  <si>
    <t>Обсяг побутових відходів, що підлягає вивезенню (збирання, зберігання та перевезення), усього, зокрема:</t>
  </si>
  <si>
    <t xml:space="preserve"> 1.1.</t>
  </si>
  <si>
    <t xml:space="preserve"> тверді побутові відходи</t>
  </si>
  <si>
    <t xml:space="preserve"> 1.2.</t>
  </si>
  <si>
    <t>великогабаритні побутові відходи</t>
  </si>
  <si>
    <t xml:space="preserve"> 1.3.</t>
  </si>
  <si>
    <t>ремонтні побутові відходи</t>
  </si>
  <si>
    <t>Обсяг побутових відходів, що підлягає захороненню, усього, зокрема:</t>
  </si>
  <si>
    <t xml:space="preserve"> 3.1.</t>
  </si>
  <si>
    <t>тверді побутові відходи</t>
  </si>
  <si>
    <t xml:space="preserve"> 3.2.</t>
  </si>
  <si>
    <t>Обсяг відходів, прийнятих полігоном/звалищем на захоронення, усього, зокрема:</t>
  </si>
  <si>
    <t xml:space="preserve"> 4.1.</t>
  </si>
  <si>
    <t>побутові відходи (п. 3)</t>
  </si>
  <si>
    <t xml:space="preserve"> 4.2.</t>
  </si>
  <si>
    <t>вуличний змет</t>
  </si>
  <si>
    <t xml:space="preserve"> 4.3.</t>
  </si>
  <si>
    <t>відходи зеленого господарства</t>
  </si>
  <si>
    <t xml:space="preserve"> 4.4.</t>
  </si>
  <si>
    <t>будівельні відходи (подрібнені)</t>
  </si>
  <si>
    <t xml:space="preserve"> 4.5.</t>
  </si>
  <si>
    <t>промислові відходи 3 класу небезпеки</t>
  </si>
  <si>
    <t xml:space="preserve"> 4.6.</t>
  </si>
  <si>
    <t>промислові відходи 4 класу небезпеки</t>
  </si>
  <si>
    <t xml:space="preserve"> 4.7.</t>
  </si>
  <si>
    <t>неперероблюваний залишок (несортований, некомпостований, піролізний, шлак і зола сміттєспалювальних заводів)</t>
  </si>
  <si>
    <t xml:space="preserve"> 4.8.</t>
  </si>
  <si>
    <t>обсяг інших відходів, що захороняються на полігоні/звалищі та не ввійшли до даних пунктів (4.1-4.7)</t>
  </si>
  <si>
    <t>Обсяги відходів, що спрямовуються під час завезення на полігон на сортування</t>
  </si>
  <si>
    <t>Обсяг захоронення відходів на полігоні/звалищі після сортування, усього, зокрема:</t>
  </si>
  <si>
    <t xml:space="preserve"> 6.1.</t>
  </si>
  <si>
    <t>обсяги захоронення відходів після сортування, усього, зокрема:</t>
  </si>
  <si>
    <t xml:space="preserve"> 6.1.1</t>
  </si>
  <si>
    <t>побутові відходи, усього, а саме: тверді, великогабаритні, ремонтні</t>
  </si>
  <si>
    <t xml:space="preserve"> 6.1.2</t>
  </si>
  <si>
    <t xml:space="preserve"> 6.1.3.</t>
  </si>
  <si>
    <t xml:space="preserve"> 6.1.4.</t>
  </si>
  <si>
    <t xml:space="preserve"> 6.1.5.</t>
  </si>
  <si>
    <t xml:space="preserve"> 6.1.6.</t>
  </si>
  <si>
    <t xml:space="preserve"> 6.1.7.</t>
  </si>
  <si>
    <t xml:space="preserve"> 6.1.8.</t>
  </si>
  <si>
    <t>обсяг захоронення після сортування інших відходів, що не увійшли до пунктів 6.1.1.-6.1.7, на полігоні/звалищі</t>
  </si>
  <si>
    <t>Обсяг надання послуг з вивезення побутових відходів, усього, зокрема:</t>
  </si>
  <si>
    <t xml:space="preserve"> 7.1.</t>
  </si>
  <si>
    <t>населенню</t>
  </si>
  <si>
    <t xml:space="preserve"> 7.2.</t>
  </si>
  <si>
    <t>бюджетним установам та організаціям</t>
  </si>
  <si>
    <t xml:space="preserve"> 7.3.</t>
  </si>
  <si>
    <t>іншим споживачам</t>
  </si>
  <si>
    <t>Обсяг надання послуг з перероблення побутових відходів, усього, зокрема:</t>
  </si>
  <si>
    <t>8.1.</t>
  </si>
  <si>
    <t xml:space="preserve"> 8.2.</t>
  </si>
  <si>
    <t xml:space="preserve"> 8.3.</t>
  </si>
  <si>
    <t>Обсяг надання послуг із захоронення побутових відходів, усього, зокрема:</t>
  </si>
  <si>
    <t xml:space="preserve"> 9.1.</t>
  </si>
  <si>
    <t xml:space="preserve"> 9.2.</t>
  </si>
  <si>
    <t xml:space="preserve"> 9.3.</t>
  </si>
  <si>
    <t>2018 рік</t>
  </si>
  <si>
    <t>2019 рік</t>
  </si>
  <si>
    <r>
      <t>м</t>
    </r>
    <r>
      <rPr>
        <vertAlign val="superscript"/>
        <sz val="11"/>
        <rFont val="Times New Roman"/>
        <family val="1"/>
      </rPr>
      <t>3</t>
    </r>
  </si>
  <si>
    <t>2.</t>
  </si>
  <si>
    <t>Примітки: в п.6.1.8 вказані обсяги побутових відходів після роздільного сортування в модулях.</t>
  </si>
  <si>
    <t xml:space="preserve">    комунального  підприємства "Житлово-експлуатаційне об'єднання"  на плановий 2023 рік</t>
  </si>
  <si>
    <t>Усього обсяги відходів на планований період 2023 рік</t>
  </si>
  <si>
    <t>2020 рік</t>
  </si>
  <si>
    <t>попередній до базового 2021 рік</t>
  </si>
  <si>
    <t xml:space="preserve"> В.о. директора КП ЖЕО                                                                                  Олександр МИРОНЮК</t>
  </si>
  <si>
    <t>базовий період 2022 рік</t>
  </si>
  <si>
    <t>Обсяг побутових відходів, що підлягає переробленню</t>
  </si>
  <si>
    <t>ЗАТВЕРДЖЕНО</t>
  </si>
  <si>
    <t>рішення виконавчого комітету</t>
  </si>
  <si>
    <t>від "_01___"___12_____2022 р. №___323__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</si>
</sst>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"/>
    <numFmt numFmtId="203" formatCode="0.0000"/>
    <numFmt numFmtId="204" formatCode="0.0"/>
    <numFmt numFmtId="205" formatCode="0.000000"/>
    <numFmt numFmtId="206" formatCode="0.00000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204" fontId="2" fillId="0" borderId="11" xfId="0" applyNumberFormat="1" applyFont="1" applyFill="1" applyBorder="1" applyAlignment="1">
      <alignment wrapText="1"/>
    </xf>
    <xf numFmtId="204" fontId="4" fillId="0" borderId="11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4" fontId="2" fillId="0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204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6" fontId="2" fillId="0" borderId="11" xfId="0" applyNumberFormat="1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vertical="justify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vertical="top" wrapText="1"/>
    </xf>
    <xf numFmtId="204" fontId="2" fillId="0" borderId="0" xfId="0" applyNumberFormat="1" applyFont="1" applyFill="1" applyBorder="1" applyAlignment="1">
      <alignment wrapText="1"/>
    </xf>
    <xf numFmtId="204" fontId="4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2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4.8515625" style="12" customWidth="1"/>
    <col min="2" max="2" width="26.8515625" style="12" customWidth="1"/>
    <col min="3" max="3" width="8.28125" style="12" customWidth="1"/>
    <col min="4" max="4" width="6.57421875" style="12" customWidth="1"/>
    <col min="5" max="5" width="8.421875" style="12" customWidth="1"/>
    <col min="6" max="6" width="7.00390625" style="12" customWidth="1"/>
    <col min="7" max="7" width="8.00390625" style="12" customWidth="1"/>
    <col min="8" max="8" width="6.7109375" style="12" customWidth="1"/>
    <col min="9" max="9" width="8.421875" style="12" customWidth="1"/>
    <col min="10" max="10" width="6.28125" style="12" customWidth="1"/>
    <col min="11" max="11" width="8.00390625" style="12" customWidth="1"/>
    <col min="12" max="12" width="6.8515625" style="12" customWidth="1"/>
    <col min="13" max="13" width="7.8515625" style="12" customWidth="1"/>
    <col min="14" max="14" width="6.8515625" style="12" customWidth="1"/>
    <col min="15" max="15" width="8.140625" style="12" customWidth="1"/>
    <col min="16" max="16" width="9.00390625" style="12" customWidth="1"/>
    <col min="17" max="16384" width="9.140625" style="12" customWidth="1"/>
  </cols>
  <sheetData>
    <row r="1" s="10" customFormat="1" ht="12.75"/>
    <row r="2" s="10" customFormat="1" ht="12.75"/>
    <row r="3" s="4" customFormat="1" ht="15">
      <c r="M3" s="4" t="s">
        <v>78</v>
      </c>
    </row>
    <row r="4" s="4" customFormat="1" ht="15">
      <c r="M4" s="4" t="s">
        <v>79</v>
      </c>
    </row>
    <row r="5" s="4" customFormat="1" ht="15">
      <c r="M5" s="4" t="s">
        <v>0</v>
      </c>
    </row>
    <row r="6" s="4" customFormat="1" ht="15">
      <c r="M6" s="4" t="s">
        <v>80</v>
      </c>
    </row>
    <row r="7" s="4" customFormat="1" ht="15"/>
    <row r="8" spans="1:15" s="5" customFormat="1" ht="15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s="5" customFormat="1" ht="15">
      <c r="A9" s="30" t="s">
        <v>71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6" s="5" customFormat="1" ht="13.5" customHeight="1">
      <c r="A10" s="32" t="s">
        <v>2</v>
      </c>
      <c r="B10" s="32" t="s">
        <v>3</v>
      </c>
      <c r="C10" s="26" t="s">
        <v>4</v>
      </c>
      <c r="D10" s="35"/>
      <c r="E10" s="35"/>
      <c r="F10" s="35"/>
      <c r="G10" s="35"/>
      <c r="H10" s="35"/>
      <c r="I10" s="35"/>
      <c r="J10" s="35"/>
      <c r="K10" s="35"/>
      <c r="L10" s="27"/>
      <c r="M10" s="36" t="s">
        <v>5</v>
      </c>
      <c r="N10" s="37"/>
      <c r="O10" s="36" t="s">
        <v>72</v>
      </c>
      <c r="P10" s="40"/>
    </row>
    <row r="11" spans="1:16" s="5" customFormat="1" ht="45" customHeight="1">
      <c r="A11" s="33"/>
      <c r="B11" s="33"/>
      <c r="C11" s="9" t="s">
        <v>66</v>
      </c>
      <c r="D11" s="1"/>
      <c r="E11" s="26" t="s">
        <v>67</v>
      </c>
      <c r="F11" s="27"/>
      <c r="G11" s="26" t="s">
        <v>73</v>
      </c>
      <c r="H11" s="27"/>
      <c r="I11" s="28" t="s">
        <v>74</v>
      </c>
      <c r="J11" s="29"/>
      <c r="K11" s="28" t="s">
        <v>76</v>
      </c>
      <c r="L11" s="29"/>
      <c r="M11" s="38"/>
      <c r="N11" s="39"/>
      <c r="O11" s="38"/>
      <c r="P11" s="39"/>
    </row>
    <row r="12" spans="1:16" s="5" customFormat="1" ht="18">
      <c r="A12" s="34"/>
      <c r="B12" s="34"/>
      <c r="C12" s="11" t="s">
        <v>68</v>
      </c>
      <c r="D12" s="11" t="s">
        <v>6</v>
      </c>
      <c r="E12" s="11" t="s">
        <v>68</v>
      </c>
      <c r="F12" s="11" t="s">
        <v>6</v>
      </c>
      <c r="G12" s="11" t="s">
        <v>68</v>
      </c>
      <c r="H12" s="11" t="s">
        <v>6</v>
      </c>
      <c r="I12" s="11" t="s">
        <v>68</v>
      </c>
      <c r="J12" s="11" t="s">
        <v>6</v>
      </c>
      <c r="K12" s="11" t="s">
        <v>68</v>
      </c>
      <c r="L12" s="11" t="s">
        <v>6</v>
      </c>
      <c r="M12" s="11" t="s">
        <v>68</v>
      </c>
      <c r="N12" s="11" t="s">
        <v>6</v>
      </c>
      <c r="O12" s="11" t="s">
        <v>68</v>
      </c>
      <c r="P12" s="11" t="s">
        <v>6</v>
      </c>
    </row>
    <row r="13" spans="1:16" s="5" customFormat="1" ht="15">
      <c r="A13" s="11" t="s">
        <v>7</v>
      </c>
      <c r="B13" s="11" t="s">
        <v>8</v>
      </c>
      <c r="C13" s="11">
        <v>5</v>
      </c>
      <c r="D13" s="11">
        <v>6</v>
      </c>
      <c r="E13" s="11">
        <v>5</v>
      </c>
      <c r="F13" s="11">
        <v>6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1">
        <v>14</v>
      </c>
    </row>
    <row r="14" spans="1:16" s="5" customFormat="1" ht="72.75" customHeight="1">
      <c r="A14" s="13">
        <v>1</v>
      </c>
      <c r="B14" s="14" t="s">
        <v>9</v>
      </c>
      <c r="C14" s="2">
        <v>45878.3</v>
      </c>
      <c r="D14" s="3">
        <f>C14*0.23</f>
        <v>10552.009000000002</v>
      </c>
      <c r="E14" s="2">
        <f>E15+E16</f>
        <v>35118</v>
      </c>
      <c r="F14" s="3">
        <f>E14*0.23</f>
        <v>8077.14</v>
      </c>
      <c r="G14" s="2">
        <f>G15+G16</f>
        <v>33787.8</v>
      </c>
      <c r="H14" s="2">
        <f>G14*0.23</f>
        <v>7771.194000000001</v>
      </c>
      <c r="I14" s="2">
        <f>I15+I16</f>
        <v>38633.990000000005</v>
      </c>
      <c r="J14" s="3">
        <f>I14*0.23</f>
        <v>8885.817700000001</v>
      </c>
      <c r="K14" s="2">
        <f>K15+K16</f>
        <v>38608.33</v>
      </c>
      <c r="L14" s="2">
        <f aca="true" t="shared" si="0" ref="L14:L53">K14*0.23</f>
        <v>8879.9159</v>
      </c>
      <c r="M14" s="2">
        <f>M15+M16</f>
        <v>40962.97</v>
      </c>
      <c r="N14" s="2">
        <f>M14*0.23</f>
        <v>9421.483100000001</v>
      </c>
      <c r="O14" s="2">
        <f>O15+O16</f>
        <v>38608.33</v>
      </c>
      <c r="P14" s="2">
        <f>O14*0.23</f>
        <v>8879.9159</v>
      </c>
    </row>
    <row r="15" spans="1:16" s="5" customFormat="1" ht="15">
      <c r="A15" s="15" t="s">
        <v>10</v>
      </c>
      <c r="B15" s="14" t="s">
        <v>11</v>
      </c>
      <c r="C15" s="2">
        <v>45232.3</v>
      </c>
      <c r="D15" s="3">
        <f>C15*0.23</f>
        <v>10403.429000000002</v>
      </c>
      <c r="E15" s="2">
        <v>34336</v>
      </c>
      <c r="F15" s="3">
        <f>E15*0.23</f>
        <v>7897.280000000001</v>
      </c>
      <c r="G15" s="2">
        <v>32056.2</v>
      </c>
      <c r="H15" s="2">
        <f>G15*0.23</f>
        <v>7372.926</v>
      </c>
      <c r="I15" s="2">
        <v>36799.8</v>
      </c>
      <c r="J15" s="3">
        <f>I15*0.23</f>
        <v>8463.954000000002</v>
      </c>
      <c r="K15" s="2">
        <v>36876.21</v>
      </c>
      <c r="L15" s="2">
        <f t="shared" si="0"/>
        <v>8481.5283</v>
      </c>
      <c r="M15" s="2">
        <v>39230.85</v>
      </c>
      <c r="N15" s="2">
        <f aca="true" t="shared" si="1" ref="N15:P30">M15*0.23</f>
        <v>9023.0955</v>
      </c>
      <c r="O15" s="2">
        <v>36876.21</v>
      </c>
      <c r="P15" s="2">
        <f t="shared" si="1"/>
        <v>8481.5283</v>
      </c>
    </row>
    <row r="16" spans="1:16" s="5" customFormat="1" ht="30">
      <c r="A16" s="15" t="s">
        <v>12</v>
      </c>
      <c r="B16" s="14" t="s">
        <v>13</v>
      </c>
      <c r="C16" s="2">
        <v>646</v>
      </c>
      <c r="D16" s="3">
        <f>C16*0.23</f>
        <v>148.58</v>
      </c>
      <c r="E16" s="2">
        <v>782</v>
      </c>
      <c r="F16" s="3">
        <f>E16*0.23</f>
        <v>179.86</v>
      </c>
      <c r="G16" s="2">
        <v>1731.6</v>
      </c>
      <c r="H16" s="2">
        <f>G16*0.23</f>
        <v>398.268</v>
      </c>
      <c r="I16" s="2">
        <v>1834.19</v>
      </c>
      <c r="J16" s="3">
        <f>I16*0.23</f>
        <v>421.86370000000005</v>
      </c>
      <c r="K16" s="2">
        <v>1732.12</v>
      </c>
      <c r="L16" s="2">
        <f t="shared" si="0"/>
        <v>398.3876</v>
      </c>
      <c r="M16" s="2">
        <v>1732.12</v>
      </c>
      <c r="N16" s="2">
        <f t="shared" si="1"/>
        <v>398.3876</v>
      </c>
      <c r="O16" s="2">
        <v>1732.12</v>
      </c>
      <c r="P16" s="2">
        <f t="shared" si="1"/>
        <v>398.3876</v>
      </c>
    </row>
    <row r="17" spans="1:16" s="5" customFormat="1" ht="19.5" customHeight="1">
      <c r="A17" s="15" t="s">
        <v>14</v>
      </c>
      <c r="B17" s="14" t="s">
        <v>15</v>
      </c>
      <c r="C17" s="2"/>
      <c r="D17" s="3">
        <f>C17*0.23</f>
        <v>0</v>
      </c>
      <c r="E17" s="2"/>
      <c r="F17" s="3">
        <f>E17*0.23</f>
        <v>0</v>
      </c>
      <c r="G17" s="2"/>
      <c r="H17" s="2">
        <f>G17*0.23</f>
        <v>0</v>
      </c>
      <c r="I17" s="2"/>
      <c r="J17" s="3">
        <f>I17*0.23</f>
        <v>0</v>
      </c>
      <c r="K17" s="2"/>
      <c r="L17" s="2">
        <f t="shared" si="0"/>
        <v>0</v>
      </c>
      <c r="M17" s="2"/>
      <c r="N17" s="2">
        <f t="shared" si="1"/>
        <v>0</v>
      </c>
      <c r="O17" s="2"/>
      <c r="P17" s="2">
        <f t="shared" si="1"/>
        <v>0</v>
      </c>
    </row>
    <row r="18" spans="1:16" s="5" customFormat="1" ht="45.75" customHeight="1">
      <c r="A18" s="15" t="s">
        <v>69</v>
      </c>
      <c r="B18" s="14" t="s">
        <v>77</v>
      </c>
      <c r="C18" s="2"/>
      <c r="D18" s="3">
        <v>0</v>
      </c>
      <c r="E18" s="2"/>
      <c r="F18" s="3">
        <v>0</v>
      </c>
      <c r="G18" s="2"/>
      <c r="H18" s="2">
        <v>0</v>
      </c>
      <c r="I18" s="2"/>
      <c r="J18" s="3">
        <v>0</v>
      </c>
      <c r="K18" s="2">
        <v>505</v>
      </c>
      <c r="L18" s="2">
        <f t="shared" si="0"/>
        <v>116.15</v>
      </c>
      <c r="M18" s="2"/>
      <c r="N18" s="2">
        <v>0</v>
      </c>
      <c r="O18" s="2">
        <v>505</v>
      </c>
      <c r="P18" s="2">
        <f t="shared" si="1"/>
        <v>116.15</v>
      </c>
    </row>
    <row r="19" spans="1:16" s="5" customFormat="1" ht="45" customHeight="1">
      <c r="A19" s="13">
        <v>3</v>
      </c>
      <c r="B19" s="14" t="s">
        <v>16</v>
      </c>
      <c r="C19" s="2">
        <v>45878.3</v>
      </c>
      <c r="D19" s="3">
        <f aca="true" t="shared" si="2" ref="D19:D53">C19*0.23</f>
        <v>10552.009000000002</v>
      </c>
      <c r="E19" s="2">
        <f>E20+E21</f>
        <v>35118</v>
      </c>
      <c r="F19" s="3">
        <f aca="true" t="shared" si="3" ref="F19:F53">E19*0.23</f>
        <v>8077.14</v>
      </c>
      <c r="G19" s="2">
        <f>G20+G21</f>
        <v>33787.8</v>
      </c>
      <c r="H19" s="2">
        <f aca="true" t="shared" si="4" ref="H19:H53">G19*0.23</f>
        <v>7771.194000000001</v>
      </c>
      <c r="I19" s="2">
        <f>I20+I21</f>
        <v>38634</v>
      </c>
      <c r="J19" s="3">
        <f aca="true" t="shared" si="5" ref="J19:J53">I19*0.23</f>
        <v>8885.82</v>
      </c>
      <c r="K19" s="2">
        <f>K20+K21</f>
        <v>38608.299999999996</v>
      </c>
      <c r="L19" s="2">
        <f t="shared" si="0"/>
        <v>8879.909</v>
      </c>
      <c r="M19" s="2">
        <v>40963</v>
      </c>
      <c r="N19" s="2">
        <f t="shared" si="1"/>
        <v>9421.49</v>
      </c>
      <c r="O19" s="2">
        <f>O20+O21</f>
        <v>38608.299999999996</v>
      </c>
      <c r="P19" s="2">
        <f t="shared" si="1"/>
        <v>8879.909</v>
      </c>
    </row>
    <row r="20" spans="1:16" s="5" customFormat="1" ht="15">
      <c r="A20" s="15" t="s">
        <v>17</v>
      </c>
      <c r="B20" s="14" t="s">
        <v>18</v>
      </c>
      <c r="C20" s="2">
        <v>45232.3</v>
      </c>
      <c r="D20" s="3">
        <f t="shared" si="2"/>
        <v>10403.429000000002</v>
      </c>
      <c r="E20" s="2">
        <v>34336</v>
      </c>
      <c r="F20" s="3">
        <f t="shared" si="3"/>
        <v>7897.280000000001</v>
      </c>
      <c r="G20" s="2">
        <v>32056.2</v>
      </c>
      <c r="H20" s="2">
        <f t="shared" si="4"/>
        <v>7372.926</v>
      </c>
      <c r="I20" s="2">
        <v>36799.8</v>
      </c>
      <c r="J20" s="3">
        <f t="shared" si="5"/>
        <v>8463.954000000002</v>
      </c>
      <c r="K20" s="2">
        <v>36876.2</v>
      </c>
      <c r="L20" s="2">
        <f t="shared" si="0"/>
        <v>8481.526</v>
      </c>
      <c r="M20" s="2">
        <v>39230.9</v>
      </c>
      <c r="N20" s="2">
        <f t="shared" si="1"/>
        <v>9023.107</v>
      </c>
      <c r="O20" s="2">
        <v>36876.2</v>
      </c>
      <c r="P20" s="2">
        <f t="shared" si="1"/>
        <v>8481.526</v>
      </c>
    </row>
    <row r="21" spans="1:16" s="5" customFormat="1" ht="17.25" customHeight="1">
      <c r="A21" s="15" t="s">
        <v>19</v>
      </c>
      <c r="B21" s="14" t="s">
        <v>15</v>
      </c>
      <c r="C21" s="2">
        <v>646</v>
      </c>
      <c r="D21" s="3">
        <f t="shared" si="2"/>
        <v>148.58</v>
      </c>
      <c r="E21" s="2">
        <v>782</v>
      </c>
      <c r="F21" s="3">
        <f t="shared" si="3"/>
        <v>179.86</v>
      </c>
      <c r="G21" s="2">
        <v>1731.6</v>
      </c>
      <c r="H21" s="2">
        <f t="shared" si="4"/>
        <v>398.268</v>
      </c>
      <c r="I21" s="2">
        <v>1834.2</v>
      </c>
      <c r="J21" s="3">
        <f t="shared" si="5"/>
        <v>421.86600000000004</v>
      </c>
      <c r="K21" s="2">
        <v>1732.1</v>
      </c>
      <c r="L21" s="2">
        <f t="shared" si="0"/>
        <v>398.383</v>
      </c>
      <c r="M21" s="2">
        <v>1732.1</v>
      </c>
      <c r="N21" s="2">
        <f t="shared" si="1"/>
        <v>398.383</v>
      </c>
      <c r="O21" s="2">
        <v>1732.1</v>
      </c>
      <c r="P21" s="2">
        <f t="shared" si="1"/>
        <v>398.383</v>
      </c>
    </row>
    <row r="22" spans="1:16" s="5" customFormat="1" ht="59.25" customHeight="1">
      <c r="A22" s="13">
        <v>4</v>
      </c>
      <c r="B22" s="14" t="s">
        <v>20</v>
      </c>
      <c r="C22" s="2">
        <v>45878.3</v>
      </c>
      <c r="D22" s="3">
        <f t="shared" si="2"/>
        <v>10552.009000000002</v>
      </c>
      <c r="E22" s="2">
        <v>35118</v>
      </c>
      <c r="F22" s="3">
        <f t="shared" si="3"/>
        <v>8077.14</v>
      </c>
      <c r="G22" s="2">
        <v>33787.8</v>
      </c>
      <c r="H22" s="2">
        <f t="shared" si="4"/>
        <v>7771.194000000001</v>
      </c>
      <c r="I22" s="2">
        <f>I23+I24+I25+I26+I27+I28+I29+I30</f>
        <v>38634</v>
      </c>
      <c r="J22" s="3">
        <f t="shared" si="5"/>
        <v>8885.82</v>
      </c>
      <c r="K22" s="2">
        <v>38608.3</v>
      </c>
      <c r="L22" s="2">
        <f t="shared" si="0"/>
        <v>8879.909000000001</v>
      </c>
      <c r="M22" s="2">
        <v>40963</v>
      </c>
      <c r="N22" s="2">
        <f t="shared" si="1"/>
        <v>9421.49</v>
      </c>
      <c r="O22" s="2">
        <v>38608.3</v>
      </c>
      <c r="P22" s="2">
        <f t="shared" si="1"/>
        <v>8879.909000000001</v>
      </c>
    </row>
    <row r="23" spans="1:16" s="5" customFormat="1" ht="15">
      <c r="A23" s="15" t="s">
        <v>21</v>
      </c>
      <c r="B23" s="14" t="s">
        <v>22</v>
      </c>
      <c r="C23" s="2">
        <v>45878.3</v>
      </c>
      <c r="D23" s="3">
        <f t="shared" si="2"/>
        <v>10552.009000000002</v>
      </c>
      <c r="E23" s="2">
        <v>35118</v>
      </c>
      <c r="F23" s="3">
        <f t="shared" si="3"/>
        <v>8077.14</v>
      </c>
      <c r="G23" s="2">
        <v>33787.8</v>
      </c>
      <c r="H23" s="2">
        <f t="shared" si="4"/>
        <v>7771.194000000001</v>
      </c>
      <c r="I23" s="2">
        <v>38634</v>
      </c>
      <c r="J23" s="3">
        <f t="shared" si="5"/>
        <v>8885.82</v>
      </c>
      <c r="K23" s="2">
        <v>38608.3</v>
      </c>
      <c r="L23" s="2">
        <f t="shared" si="0"/>
        <v>8879.909000000001</v>
      </c>
      <c r="M23" s="2">
        <v>40963</v>
      </c>
      <c r="N23" s="2">
        <f t="shared" si="1"/>
        <v>9421.49</v>
      </c>
      <c r="O23" s="2">
        <v>38608.3</v>
      </c>
      <c r="P23" s="2">
        <f t="shared" si="1"/>
        <v>8879.909000000001</v>
      </c>
    </row>
    <row r="24" spans="1:16" s="5" customFormat="1" ht="15">
      <c r="A24" s="15" t="s">
        <v>23</v>
      </c>
      <c r="B24" s="14" t="s">
        <v>24</v>
      </c>
      <c r="C24" s="2"/>
      <c r="D24" s="3">
        <f t="shared" si="2"/>
        <v>0</v>
      </c>
      <c r="E24" s="2"/>
      <c r="F24" s="3">
        <f t="shared" si="3"/>
        <v>0</v>
      </c>
      <c r="G24" s="2"/>
      <c r="H24" s="2">
        <f t="shared" si="4"/>
        <v>0</v>
      </c>
      <c r="I24" s="2"/>
      <c r="J24" s="3">
        <f t="shared" si="5"/>
        <v>0</v>
      </c>
      <c r="K24" s="2"/>
      <c r="L24" s="2">
        <f t="shared" si="0"/>
        <v>0</v>
      </c>
      <c r="M24" s="2"/>
      <c r="N24" s="2">
        <f t="shared" si="1"/>
        <v>0</v>
      </c>
      <c r="O24" s="2"/>
      <c r="P24" s="2">
        <f t="shared" si="1"/>
        <v>0</v>
      </c>
    </row>
    <row r="25" spans="1:16" s="5" customFormat="1" ht="30">
      <c r="A25" s="15" t="s">
        <v>25</v>
      </c>
      <c r="B25" s="14" t="s">
        <v>26</v>
      </c>
      <c r="C25" s="2"/>
      <c r="D25" s="3">
        <f t="shared" si="2"/>
        <v>0</v>
      </c>
      <c r="E25" s="2"/>
      <c r="F25" s="3">
        <f t="shared" si="3"/>
        <v>0</v>
      </c>
      <c r="G25" s="2"/>
      <c r="H25" s="2">
        <f t="shared" si="4"/>
        <v>0</v>
      </c>
      <c r="I25" s="2"/>
      <c r="J25" s="3">
        <f t="shared" si="5"/>
        <v>0</v>
      </c>
      <c r="K25" s="2"/>
      <c r="L25" s="2">
        <f t="shared" si="0"/>
        <v>0</v>
      </c>
      <c r="M25" s="2"/>
      <c r="N25" s="2">
        <f t="shared" si="1"/>
        <v>0</v>
      </c>
      <c r="O25" s="2"/>
      <c r="P25" s="2">
        <f t="shared" si="1"/>
        <v>0</v>
      </c>
    </row>
    <row r="26" spans="1:16" s="5" customFormat="1" ht="30">
      <c r="A26" s="15" t="s">
        <v>27</v>
      </c>
      <c r="B26" s="14" t="s">
        <v>28</v>
      </c>
      <c r="C26" s="2"/>
      <c r="D26" s="3">
        <f t="shared" si="2"/>
        <v>0</v>
      </c>
      <c r="E26" s="2"/>
      <c r="F26" s="3">
        <f t="shared" si="3"/>
        <v>0</v>
      </c>
      <c r="G26" s="2"/>
      <c r="H26" s="2">
        <f t="shared" si="4"/>
        <v>0</v>
      </c>
      <c r="I26" s="2"/>
      <c r="J26" s="3">
        <f t="shared" si="5"/>
        <v>0</v>
      </c>
      <c r="K26" s="2"/>
      <c r="L26" s="2">
        <f t="shared" si="0"/>
        <v>0</v>
      </c>
      <c r="M26" s="2"/>
      <c r="N26" s="2">
        <f t="shared" si="1"/>
        <v>0</v>
      </c>
      <c r="O26" s="2"/>
      <c r="P26" s="2">
        <f t="shared" si="1"/>
        <v>0</v>
      </c>
    </row>
    <row r="27" spans="1:16" s="5" customFormat="1" ht="30">
      <c r="A27" s="15" t="s">
        <v>29</v>
      </c>
      <c r="B27" s="14" t="s">
        <v>30</v>
      </c>
      <c r="C27" s="2"/>
      <c r="D27" s="3">
        <f t="shared" si="2"/>
        <v>0</v>
      </c>
      <c r="E27" s="2"/>
      <c r="F27" s="3">
        <f t="shared" si="3"/>
        <v>0</v>
      </c>
      <c r="G27" s="2"/>
      <c r="H27" s="2">
        <f t="shared" si="4"/>
        <v>0</v>
      </c>
      <c r="I27" s="2"/>
      <c r="J27" s="3">
        <f t="shared" si="5"/>
        <v>0</v>
      </c>
      <c r="K27" s="2"/>
      <c r="L27" s="2">
        <f t="shared" si="0"/>
        <v>0</v>
      </c>
      <c r="M27" s="2"/>
      <c r="N27" s="2">
        <f t="shared" si="1"/>
        <v>0</v>
      </c>
      <c r="O27" s="2"/>
      <c r="P27" s="2">
        <f t="shared" si="1"/>
        <v>0</v>
      </c>
    </row>
    <row r="28" spans="1:16" s="5" customFormat="1" ht="30">
      <c r="A28" s="15" t="s">
        <v>31</v>
      </c>
      <c r="B28" s="14" t="s">
        <v>32</v>
      </c>
      <c r="C28" s="2"/>
      <c r="D28" s="3">
        <f t="shared" si="2"/>
        <v>0</v>
      </c>
      <c r="E28" s="2"/>
      <c r="F28" s="3">
        <f t="shared" si="3"/>
        <v>0</v>
      </c>
      <c r="G28" s="2"/>
      <c r="H28" s="2">
        <f t="shared" si="4"/>
        <v>0</v>
      </c>
      <c r="I28" s="2"/>
      <c r="J28" s="3">
        <f t="shared" si="5"/>
        <v>0</v>
      </c>
      <c r="K28" s="2"/>
      <c r="L28" s="2">
        <f t="shared" si="0"/>
        <v>0</v>
      </c>
      <c r="M28" s="2"/>
      <c r="N28" s="2">
        <f t="shared" si="1"/>
        <v>0</v>
      </c>
      <c r="O28" s="2"/>
      <c r="P28" s="2">
        <f t="shared" si="1"/>
        <v>0</v>
      </c>
    </row>
    <row r="29" spans="1:16" s="5" customFormat="1" ht="77.25" customHeight="1">
      <c r="A29" s="15" t="s">
        <v>33</v>
      </c>
      <c r="B29" s="14" t="s">
        <v>34</v>
      </c>
      <c r="C29" s="2"/>
      <c r="D29" s="3">
        <f t="shared" si="2"/>
        <v>0</v>
      </c>
      <c r="E29" s="2"/>
      <c r="F29" s="3">
        <f t="shared" si="3"/>
        <v>0</v>
      </c>
      <c r="G29" s="2"/>
      <c r="H29" s="2">
        <f t="shared" si="4"/>
        <v>0</v>
      </c>
      <c r="I29" s="2"/>
      <c r="J29" s="3">
        <f t="shared" si="5"/>
        <v>0</v>
      </c>
      <c r="K29" s="2"/>
      <c r="L29" s="2">
        <f t="shared" si="0"/>
        <v>0</v>
      </c>
      <c r="M29" s="2"/>
      <c r="N29" s="2">
        <f t="shared" si="1"/>
        <v>0</v>
      </c>
      <c r="O29" s="2"/>
      <c r="P29" s="2">
        <f t="shared" si="1"/>
        <v>0</v>
      </c>
    </row>
    <row r="30" spans="1:16" s="5" customFormat="1" ht="78" customHeight="1">
      <c r="A30" s="16" t="s">
        <v>35</v>
      </c>
      <c r="B30" s="17" t="s">
        <v>36</v>
      </c>
      <c r="C30" s="6"/>
      <c r="D30" s="3">
        <f t="shared" si="2"/>
        <v>0</v>
      </c>
      <c r="E30" s="6"/>
      <c r="F30" s="3">
        <f t="shared" si="3"/>
        <v>0</v>
      </c>
      <c r="G30" s="6"/>
      <c r="H30" s="2">
        <f t="shared" si="4"/>
        <v>0</v>
      </c>
      <c r="I30" s="6"/>
      <c r="J30" s="3">
        <f t="shared" si="5"/>
        <v>0</v>
      </c>
      <c r="K30" s="6"/>
      <c r="L30" s="2">
        <f t="shared" si="0"/>
        <v>0</v>
      </c>
      <c r="M30" s="6"/>
      <c r="N30" s="2">
        <f t="shared" si="1"/>
        <v>0</v>
      </c>
      <c r="O30" s="6"/>
      <c r="P30" s="2">
        <f t="shared" si="1"/>
        <v>0</v>
      </c>
    </row>
    <row r="31" spans="1:16" s="5" customFormat="1" ht="60">
      <c r="A31" s="13">
        <v>5</v>
      </c>
      <c r="B31" s="14" t="s">
        <v>37</v>
      </c>
      <c r="C31" s="2"/>
      <c r="D31" s="3">
        <f t="shared" si="2"/>
        <v>0</v>
      </c>
      <c r="E31" s="2"/>
      <c r="F31" s="3">
        <f t="shared" si="3"/>
        <v>0</v>
      </c>
      <c r="G31" s="2"/>
      <c r="H31" s="2">
        <f t="shared" si="4"/>
        <v>0</v>
      </c>
      <c r="I31" s="2"/>
      <c r="J31" s="3">
        <f t="shared" si="5"/>
        <v>0</v>
      </c>
      <c r="K31" s="2"/>
      <c r="L31" s="2">
        <f t="shared" si="0"/>
        <v>0</v>
      </c>
      <c r="M31" s="2"/>
      <c r="N31" s="2">
        <f aca="true" t="shared" si="6" ref="N31:P46">M31*0.23</f>
        <v>0</v>
      </c>
      <c r="O31" s="2"/>
      <c r="P31" s="2">
        <f t="shared" si="6"/>
        <v>0</v>
      </c>
    </row>
    <row r="32" spans="1:16" s="5" customFormat="1" ht="60">
      <c r="A32" s="13">
        <v>6</v>
      </c>
      <c r="B32" s="14" t="s">
        <v>38</v>
      </c>
      <c r="C32" s="2">
        <v>45878.3</v>
      </c>
      <c r="D32" s="3">
        <f t="shared" si="2"/>
        <v>10552.009000000002</v>
      </c>
      <c r="E32" s="2">
        <v>35118</v>
      </c>
      <c r="F32" s="3">
        <f t="shared" si="3"/>
        <v>8077.14</v>
      </c>
      <c r="G32" s="2">
        <v>33787.8</v>
      </c>
      <c r="H32" s="2">
        <f t="shared" si="4"/>
        <v>7771.194000000001</v>
      </c>
      <c r="I32" s="2">
        <v>38634</v>
      </c>
      <c r="J32" s="3">
        <f t="shared" si="5"/>
        <v>8885.82</v>
      </c>
      <c r="K32" s="2">
        <v>38608.3</v>
      </c>
      <c r="L32" s="2">
        <f t="shared" si="0"/>
        <v>8879.909000000001</v>
      </c>
      <c r="M32" s="2">
        <v>40963</v>
      </c>
      <c r="N32" s="2">
        <f t="shared" si="6"/>
        <v>9421.49</v>
      </c>
      <c r="O32" s="2">
        <v>38608.3</v>
      </c>
      <c r="P32" s="2">
        <f t="shared" si="6"/>
        <v>8879.909000000001</v>
      </c>
    </row>
    <row r="33" spans="1:16" s="5" customFormat="1" ht="48.75" customHeight="1">
      <c r="A33" s="15" t="s">
        <v>39</v>
      </c>
      <c r="B33" s="14" t="s">
        <v>40</v>
      </c>
      <c r="C33" s="2">
        <v>45878.3</v>
      </c>
      <c r="D33" s="3">
        <f t="shared" si="2"/>
        <v>10552.009000000002</v>
      </c>
      <c r="E33" s="2">
        <v>35118</v>
      </c>
      <c r="F33" s="3">
        <f t="shared" si="3"/>
        <v>8077.14</v>
      </c>
      <c r="G33" s="2">
        <v>33787.8</v>
      </c>
      <c r="H33" s="2">
        <f t="shared" si="4"/>
        <v>7771.194000000001</v>
      </c>
      <c r="I33" s="2">
        <v>38634</v>
      </c>
      <c r="J33" s="3">
        <f t="shared" si="5"/>
        <v>8885.82</v>
      </c>
      <c r="K33" s="2">
        <v>38608.3</v>
      </c>
      <c r="L33" s="2">
        <f t="shared" si="0"/>
        <v>8879.909000000001</v>
      </c>
      <c r="M33" s="2">
        <v>40963</v>
      </c>
      <c r="N33" s="2">
        <f t="shared" si="6"/>
        <v>9421.49</v>
      </c>
      <c r="O33" s="2">
        <v>38608.3</v>
      </c>
      <c r="P33" s="2">
        <f t="shared" si="6"/>
        <v>8879.909000000001</v>
      </c>
    </row>
    <row r="34" spans="1:16" s="5" customFormat="1" ht="54" customHeight="1">
      <c r="A34" s="18" t="s">
        <v>41</v>
      </c>
      <c r="B34" s="14" t="s">
        <v>42</v>
      </c>
      <c r="C34" s="2">
        <v>45878.3</v>
      </c>
      <c r="D34" s="3">
        <f t="shared" si="2"/>
        <v>10552.009000000002</v>
      </c>
      <c r="E34" s="2">
        <v>35118</v>
      </c>
      <c r="F34" s="3">
        <f t="shared" si="3"/>
        <v>8077.14</v>
      </c>
      <c r="G34" s="2">
        <v>33787.8</v>
      </c>
      <c r="H34" s="2">
        <f t="shared" si="4"/>
        <v>7771.194000000001</v>
      </c>
      <c r="I34" s="2">
        <v>38634</v>
      </c>
      <c r="J34" s="3">
        <f t="shared" si="5"/>
        <v>8885.82</v>
      </c>
      <c r="K34" s="2">
        <v>38232.3</v>
      </c>
      <c r="L34" s="2">
        <f t="shared" si="0"/>
        <v>8793.429000000002</v>
      </c>
      <c r="M34" s="2">
        <v>40963</v>
      </c>
      <c r="N34" s="2">
        <f t="shared" si="6"/>
        <v>9421.49</v>
      </c>
      <c r="O34" s="2">
        <v>38232.3</v>
      </c>
      <c r="P34" s="2">
        <f t="shared" si="6"/>
        <v>8793.429000000002</v>
      </c>
    </row>
    <row r="35" spans="1:16" s="5" customFormat="1" ht="18" customHeight="1">
      <c r="A35" s="19" t="s">
        <v>43</v>
      </c>
      <c r="B35" s="20" t="s">
        <v>24</v>
      </c>
      <c r="C35" s="2"/>
      <c r="D35" s="3">
        <f t="shared" si="2"/>
        <v>0</v>
      </c>
      <c r="E35" s="2"/>
      <c r="F35" s="3">
        <f t="shared" si="3"/>
        <v>0</v>
      </c>
      <c r="G35" s="2"/>
      <c r="H35" s="2">
        <f t="shared" si="4"/>
        <v>0</v>
      </c>
      <c r="I35" s="2"/>
      <c r="J35" s="3">
        <f t="shared" si="5"/>
        <v>0</v>
      </c>
      <c r="K35" s="2"/>
      <c r="L35" s="2">
        <f t="shared" si="0"/>
        <v>0</v>
      </c>
      <c r="M35" s="2"/>
      <c r="N35" s="2">
        <f t="shared" si="6"/>
        <v>0</v>
      </c>
      <c r="O35" s="2"/>
      <c r="P35" s="2">
        <f t="shared" si="6"/>
        <v>0</v>
      </c>
    </row>
    <row r="36" spans="1:16" s="5" customFormat="1" ht="32.25" customHeight="1">
      <c r="A36" s="18" t="s">
        <v>44</v>
      </c>
      <c r="B36" s="14" t="s">
        <v>26</v>
      </c>
      <c r="C36" s="2"/>
      <c r="D36" s="3">
        <f t="shared" si="2"/>
        <v>0</v>
      </c>
      <c r="E36" s="2"/>
      <c r="F36" s="3">
        <f t="shared" si="3"/>
        <v>0</v>
      </c>
      <c r="G36" s="2"/>
      <c r="H36" s="2">
        <f t="shared" si="4"/>
        <v>0</v>
      </c>
      <c r="I36" s="2"/>
      <c r="J36" s="3">
        <f t="shared" si="5"/>
        <v>0</v>
      </c>
      <c r="K36" s="2"/>
      <c r="L36" s="2">
        <f t="shared" si="0"/>
        <v>0</v>
      </c>
      <c r="M36" s="2"/>
      <c r="N36" s="2">
        <f t="shared" si="6"/>
        <v>0</v>
      </c>
      <c r="O36" s="2"/>
      <c r="P36" s="2">
        <f t="shared" si="6"/>
        <v>0</v>
      </c>
    </row>
    <row r="37" spans="1:16" s="5" customFormat="1" ht="30" customHeight="1">
      <c r="A37" s="18" t="s">
        <v>45</v>
      </c>
      <c r="B37" s="14" t="s">
        <v>28</v>
      </c>
      <c r="C37" s="2"/>
      <c r="D37" s="3">
        <f t="shared" si="2"/>
        <v>0</v>
      </c>
      <c r="E37" s="2"/>
      <c r="F37" s="3">
        <f t="shared" si="3"/>
        <v>0</v>
      </c>
      <c r="G37" s="2"/>
      <c r="H37" s="2">
        <f t="shared" si="4"/>
        <v>0</v>
      </c>
      <c r="I37" s="2"/>
      <c r="J37" s="3">
        <f t="shared" si="5"/>
        <v>0</v>
      </c>
      <c r="K37" s="2"/>
      <c r="L37" s="2">
        <f t="shared" si="0"/>
        <v>0</v>
      </c>
      <c r="M37" s="2"/>
      <c r="N37" s="2">
        <f t="shared" si="6"/>
        <v>0</v>
      </c>
      <c r="O37" s="2"/>
      <c r="P37" s="2">
        <f t="shared" si="6"/>
        <v>0</v>
      </c>
    </row>
    <row r="38" spans="1:16" s="5" customFormat="1" ht="28.5" customHeight="1">
      <c r="A38" s="18" t="s">
        <v>46</v>
      </c>
      <c r="B38" s="14" t="s">
        <v>30</v>
      </c>
      <c r="C38" s="2"/>
      <c r="D38" s="3">
        <f t="shared" si="2"/>
        <v>0</v>
      </c>
      <c r="E38" s="2"/>
      <c r="F38" s="3">
        <f t="shared" si="3"/>
        <v>0</v>
      </c>
      <c r="G38" s="2"/>
      <c r="H38" s="2">
        <f t="shared" si="4"/>
        <v>0</v>
      </c>
      <c r="I38" s="2"/>
      <c r="J38" s="3">
        <f t="shared" si="5"/>
        <v>0</v>
      </c>
      <c r="K38" s="2"/>
      <c r="L38" s="2">
        <f t="shared" si="0"/>
        <v>0</v>
      </c>
      <c r="M38" s="2"/>
      <c r="N38" s="2">
        <f t="shared" si="6"/>
        <v>0</v>
      </c>
      <c r="O38" s="2"/>
      <c r="P38" s="2">
        <f t="shared" si="6"/>
        <v>0</v>
      </c>
    </row>
    <row r="39" spans="1:16" s="5" customFormat="1" ht="30" customHeight="1">
      <c r="A39" s="18" t="s">
        <v>47</v>
      </c>
      <c r="B39" s="14" t="s">
        <v>32</v>
      </c>
      <c r="C39" s="2"/>
      <c r="D39" s="3">
        <f t="shared" si="2"/>
        <v>0</v>
      </c>
      <c r="E39" s="2"/>
      <c r="F39" s="3">
        <f t="shared" si="3"/>
        <v>0</v>
      </c>
      <c r="G39" s="2"/>
      <c r="H39" s="2">
        <f t="shared" si="4"/>
        <v>0</v>
      </c>
      <c r="I39" s="2"/>
      <c r="J39" s="3">
        <f t="shared" si="5"/>
        <v>0</v>
      </c>
      <c r="K39" s="2"/>
      <c r="L39" s="2">
        <f t="shared" si="0"/>
        <v>0</v>
      </c>
      <c r="M39" s="2"/>
      <c r="N39" s="2">
        <f t="shared" si="6"/>
        <v>0</v>
      </c>
      <c r="O39" s="2"/>
      <c r="P39" s="2">
        <f t="shared" si="6"/>
        <v>0</v>
      </c>
    </row>
    <row r="40" spans="1:16" s="5" customFormat="1" ht="75.75" customHeight="1">
      <c r="A40" s="18" t="s">
        <v>48</v>
      </c>
      <c r="B40" s="14" t="s">
        <v>34</v>
      </c>
      <c r="C40" s="2"/>
      <c r="D40" s="3">
        <f t="shared" si="2"/>
        <v>0</v>
      </c>
      <c r="E40" s="2"/>
      <c r="F40" s="3">
        <f t="shared" si="3"/>
        <v>0</v>
      </c>
      <c r="G40" s="2"/>
      <c r="H40" s="2">
        <f t="shared" si="4"/>
        <v>0</v>
      </c>
      <c r="I40" s="2"/>
      <c r="J40" s="3">
        <f t="shared" si="5"/>
        <v>0</v>
      </c>
      <c r="K40" s="2"/>
      <c r="L40" s="2">
        <f t="shared" si="0"/>
        <v>0</v>
      </c>
      <c r="M40" s="2"/>
      <c r="N40" s="2">
        <f t="shared" si="6"/>
        <v>0</v>
      </c>
      <c r="O40" s="2"/>
      <c r="P40" s="2">
        <f t="shared" si="6"/>
        <v>0</v>
      </c>
    </row>
    <row r="41" spans="1:16" s="5" customFormat="1" ht="78" customHeight="1">
      <c r="A41" s="18" t="s">
        <v>49</v>
      </c>
      <c r="B41" s="14" t="s">
        <v>50</v>
      </c>
      <c r="C41" s="2"/>
      <c r="D41" s="3">
        <f t="shared" si="2"/>
        <v>0</v>
      </c>
      <c r="E41" s="2"/>
      <c r="F41" s="3">
        <f t="shared" si="3"/>
        <v>0</v>
      </c>
      <c r="G41" s="2"/>
      <c r="H41" s="2">
        <f t="shared" si="4"/>
        <v>0</v>
      </c>
      <c r="I41" s="2"/>
      <c r="J41" s="3">
        <f t="shared" si="5"/>
        <v>0</v>
      </c>
      <c r="K41" s="2">
        <v>376</v>
      </c>
      <c r="L41" s="2">
        <f t="shared" si="0"/>
        <v>86.48</v>
      </c>
      <c r="M41" s="2"/>
      <c r="N41" s="2">
        <f t="shared" si="6"/>
        <v>0</v>
      </c>
      <c r="O41" s="2">
        <v>376</v>
      </c>
      <c r="P41" s="2">
        <f t="shared" si="6"/>
        <v>86.48</v>
      </c>
    </row>
    <row r="42" spans="1:16" s="5" customFormat="1" ht="45">
      <c r="A42" s="13">
        <v>7</v>
      </c>
      <c r="B42" s="14" t="s">
        <v>51</v>
      </c>
      <c r="C42" s="2">
        <v>45878.3</v>
      </c>
      <c r="D42" s="3">
        <f t="shared" si="2"/>
        <v>10552.009000000002</v>
      </c>
      <c r="E42" s="2">
        <v>35118</v>
      </c>
      <c r="F42" s="3">
        <f t="shared" si="3"/>
        <v>8077.14</v>
      </c>
      <c r="G42" s="2">
        <v>33787.8</v>
      </c>
      <c r="H42" s="2">
        <f t="shared" si="4"/>
        <v>7771.194000000001</v>
      </c>
      <c r="I42" s="2">
        <f>I43+I44+I45</f>
        <v>38634</v>
      </c>
      <c r="J42" s="3">
        <f t="shared" si="5"/>
        <v>8885.82</v>
      </c>
      <c r="K42" s="2">
        <f>K43+K44+K45</f>
        <v>38608.34</v>
      </c>
      <c r="L42" s="2">
        <f t="shared" si="0"/>
        <v>8879.9182</v>
      </c>
      <c r="M42" s="2">
        <v>40963</v>
      </c>
      <c r="N42" s="2">
        <f t="shared" si="6"/>
        <v>9421.49</v>
      </c>
      <c r="O42" s="2">
        <f>O43+O44+O45</f>
        <v>38608.34</v>
      </c>
      <c r="P42" s="2">
        <f t="shared" si="6"/>
        <v>8879.9182</v>
      </c>
    </row>
    <row r="43" spans="1:16" s="5" customFormat="1" ht="15">
      <c r="A43" s="15" t="s">
        <v>52</v>
      </c>
      <c r="B43" s="14" t="s">
        <v>53</v>
      </c>
      <c r="C43" s="2">
        <v>33126.4</v>
      </c>
      <c r="D43" s="3">
        <f t="shared" si="2"/>
        <v>7619.072000000001</v>
      </c>
      <c r="E43" s="2">
        <v>20036.8</v>
      </c>
      <c r="F43" s="3">
        <f t="shared" si="3"/>
        <v>4608.464</v>
      </c>
      <c r="G43" s="2">
        <v>14061.2</v>
      </c>
      <c r="H43" s="2">
        <f t="shared" si="4"/>
        <v>3234.0760000000005</v>
      </c>
      <c r="I43" s="2">
        <v>14394.31</v>
      </c>
      <c r="J43" s="3">
        <f t="shared" si="5"/>
        <v>3310.6913</v>
      </c>
      <c r="K43" s="2">
        <v>17609.5</v>
      </c>
      <c r="L43" s="2">
        <f t="shared" si="0"/>
        <v>4050.1850000000004</v>
      </c>
      <c r="M43" s="2">
        <v>18482.4</v>
      </c>
      <c r="N43" s="2">
        <f t="shared" si="6"/>
        <v>4250.952</v>
      </c>
      <c r="O43" s="2">
        <v>17609.5</v>
      </c>
      <c r="P43" s="2">
        <f t="shared" si="6"/>
        <v>4050.1850000000004</v>
      </c>
    </row>
    <row r="44" spans="1:16" s="5" customFormat="1" ht="30">
      <c r="A44" s="15" t="s">
        <v>54</v>
      </c>
      <c r="B44" s="14" t="s">
        <v>55</v>
      </c>
      <c r="C44" s="2">
        <v>1618.8</v>
      </c>
      <c r="D44" s="3">
        <f t="shared" si="2"/>
        <v>372.324</v>
      </c>
      <c r="E44" s="2">
        <v>1712.1</v>
      </c>
      <c r="F44" s="3">
        <f t="shared" si="3"/>
        <v>393.783</v>
      </c>
      <c r="G44" s="2">
        <v>1651.6</v>
      </c>
      <c r="H44" s="2">
        <f t="shared" si="4"/>
        <v>379.868</v>
      </c>
      <c r="I44" s="2">
        <v>1713.54</v>
      </c>
      <c r="J44" s="3">
        <f t="shared" si="5"/>
        <v>394.1142</v>
      </c>
      <c r="K44" s="2">
        <v>2576.64</v>
      </c>
      <c r="L44" s="2">
        <f t="shared" si="0"/>
        <v>592.6272</v>
      </c>
      <c r="M44" s="2">
        <v>2580</v>
      </c>
      <c r="N44" s="2">
        <f t="shared" si="6"/>
        <v>593.4</v>
      </c>
      <c r="O44" s="2">
        <v>2576.64</v>
      </c>
      <c r="P44" s="2">
        <f t="shared" si="6"/>
        <v>592.6272</v>
      </c>
    </row>
    <row r="45" spans="1:16" s="5" customFormat="1" ht="15">
      <c r="A45" s="15" t="s">
        <v>56</v>
      </c>
      <c r="B45" s="14" t="s">
        <v>57</v>
      </c>
      <c r="C45" s="2">
        <v>11133.1</v>
      </c>
      <c r="D45" s="3">
        <f t="shared" si="2"/>
        <v>2560.6130000000003</v>
      </c>
      <c r="E45" s="2">
        <v>13369.1</v>
      </c>
      <c r="F45" s="3">
        <f t="shared" si="3"/>
        <v>3074.893</v>
      </c>
      <c r="G45" s="2">
        <v>18075</v>
      </c>
      <c r="H45" s="2">
        <f t="shared" si="4"/>
        <v>4157.25</v>
      </c>
      <c r="I45" s="2">
        <v>22526.15</v>
      </c>
      <c r="J45" s="3">
        <f t="shared" si="5"/>
        <v>5181.0145</v>
      </c>
      <c r="K45" s="2">
        <v>18422.2</v>
      </c>
      <c r="L45" s="2">
        <f t="shared" si="0"/>
        <v>4237.106000000001</v>
      </c>
      <c r="M45" s="2">
        <v>19900.6</v>
      </c>
      <c r="N45" s="2">
        <f t="shared" si="6"/>
        <v>4577.138</v>
      </c>
      <c r="O45" s="2">
        <v>18422.2</v>
      </c>
      <c r="P45" s="2">
        <f t="shared" si="6"/>
        <v>4237.106000000001</v>
      </c>
    </row>
    <row r="46" spans="1:16" s="5" customFormat="1" ht="45">
      <c r="A46" s="13">
        <v>8</v>
      </c>
      <c r="B46" s="14" t="s">
        <v>58</v>
      </c>
      <c r="C46" s="2"/>
      <c r="D46" s="3">
        <f t="shared" si="2"/>
        <v>0</v>
      </c>
      <c r="E46" s="2"/>
      <c r="F46" s="3">
        <f t="shared" si="3"/>
        <v>0</v>
      </c>
      <c r="G46" s="2"/>
      <c r="H46" s="2">
        <f t="shared" si="4"/>
        <v>0</v>
      </c>
      <c r="I46" s="2"/>
      <c r="J46" s="3">
        <f t="shared" si="5"/>
        <v>0</v>
      </c>
      <c r="K46" s="2">
        <v>505</v>
      </c>
      <c r="L46" s="2">
        <f t="shared" si="0"/>
        <v>116.15</v>
      </c>
      <c r="M46" s="2"/>
      <c r="N46" s="2">
        <f t="shared" si="6"/>
        <v>0</v>
      </c>
      <c r="O46" s="2">
        <v>505</v>
      </c>
      <c r="P46" s="2">
        <f t="shared" si="6"/>
        <v>116.15</v>
      </c>
    </row>
    <row r="47" spans="1:16" s="5" customFormat="1" ht="15">
      <c r="A47" s="13" t="s">
        <v>59</v>
      </c>
      <c r="B47" s="14" t="s">
        <v>53</v>
      </c>
      <c r="C47" s="2"/>
      <c r="D47" s="3">
        <f t="shared" si="2"/>
        <v>0</v>
      </c>
      <c r="E47" s="2"/>
      <c r="F47" s="3">
        <f t="shared" si="3"/>
        <v>0</v>
      </c>
      <c r="G47" s="2"/>
      <c r="H47" s="2">
        <f t="shared" si="4"/>
        <v>0</v>
      </c>
      <c r="I47" s="2"/>
      <c r="J47" s="3">
        <f t="shared" si="5"/>
        <v>0</v>
      </c>
      <c r="K47" s="2">
        <v>505</v>
      </c>
      <c r="L47" s="2">
        <f t="shared" si="0"/>
        <v>116.15</v>
      </c>
      <c r="M47" s="2"/>
      <c r="N47" s="2">
        <f aca="true" t="shared" si="7" ref="N47:P53">M47*0.23</f>
        <v>0</v>
      </c>
      <c r="O47" s="2">
        <v>505</v>
      </c>
      <c r="P47" s="2">
        <f t="shared" si="7"/>
        <v>116.15</v>
      </c>
    </row>
    <row r="48" spans="1:16" s="5" customFormat="1" ht="30">
      <c r="A48" s="15" t="s">
        <v>60</v>
      </c>
      <c r="B48" s="14" t="s">
        <v>55</v>
      </c>
      <c r="C48" s="2"/>
      <c r="D48" s="3">
        <f t="shared" si="2"/>
        <v>0</v>
      </c>
      <c r="E48" s="2"/>
      <c r="F48" s="3">
        <f t="shared" si="3"/>
        <v>0</v>
      </c>
      <c r="G48" s="2"/>
      <c r="H48" s="2">
        <f t="shared" si="4"/>
        <v>0</v>
      </c>
      <c r="I48" s="2"/>
      <c r="J48" s="3">
        <f t="shared" si="5"/>
        <v>0</v>
      </c>
      <c r="K48" s="2"/>
      <c r="L48" s="2">
        <f t="shared" si="0"/>
        <v>0</v>
      </c>
      <c r="M48" s="2"/>
      <c r="N48" s="2">
        <f t="shared" si="7"/>
        <v>0</v>
      </c>
      <c r="O48" s="2"/>
      <c r="P48" s="2">
        <f t="shared" si="7"/>
        <v>0</v>
      </c>
    </row>
    <row r="49" spans="1:16" s="5" customFormat="1" ht="15">
      <c r="A49" s="15" t="s">
        <v>61</v>
      </c>
      <c r="B49" s="14" t="s">
        <v>57</v>
      </c>
      <c r="C49" s="2"/>
      <c r="D49" s="3">
        <f t="shared" si="2"/>
        <v>0</v>
      </c>
      <c r="E49" s="2"/>
      <c r="F49" s="3">
        <f t="shared" si="3"/>
        <v>0</v>
      </c>
      <c r="G49" s="2"/>
      <c r="H49" s="2">
        <f t="shared" si="4"/>
        <v>0</v>
      </c>
      <c r="I49" s="2"/>
      <c r="J49" s="3">
        <f t="shared" si="5"/>
        <v>0</v>
      </c>
      <c r="K49" s="2"/>
      <c r="L49" s="2">
        <f t="shared" si="0"/>
        <v>0</v>
      </c>
      <c r="M49" s="2"/>
      <c r="N49" s="2">
        <f t="shared" si="7"/>
        <v>0</v>
      </c>
      <c r="O49" s="2"/>
      <c r="P49" s="2">
        <f t="shared" si="7"/>
        <v>0</v>
      </c>
    </row>
    <row r="50" spans="1:16" s="5" customFormat="1" ht="45">
      <c r="A50" s="13">
        <v>9</v>
      </c>
      <c r="B50" s="14" t="s">
        <v>62</v>
      </c>
      <c r="C50" s="2">
        <v>45878.3</v>
      </c>
      <c r="D50" s="3">
        <f t="shared" si="2"/>
        <v>10552.009000000002</v>
      </c>
      <c r="E50" s="2">
        <v>35118</v>
      </c>
      <c r="F50" s="3">
        <f t="shared" si="3"/>
        <v>8077.14</v>
      </c>
      <c r="G50" s="2">
        <v>33787.8</v>
      </c>
      <c r="H50" s="2">
        <f t="shared" si="4"/>
        <v>7771.194000000001</v>
      </c>
      <c r="I50" s="2">
        <f>I51+I52+I53</f>
        <v>38634</v>
      </c>
      <c r="J50" s="3">
        <f t="shared" si="5"/>
        <v>8885.82</v>
      </c>
      <c r="K50" s="2">
        <f>K51+K52+K53</f>
        <v>38608.259999999995</v>
      </c>
      <c r="L50" s="2">
        <f t="shared" si="0"/>
        <v>8879.8998</v>
      </c>
      <c r="M50" s="2">
        <f>M51+M52+M53</f>
        <v>40963</v>
      </c>
      <c r="N50" s="2">
        <f t="shared" si="7"/>
        <v>9421.49</v>
      </c>
      <c r="O50" s="2">
        <f>O51+O52+O53</f>
        <v>38608.259999999995</v>
      </c>
      <c r="P50" s="2">
        <f t="shared" si="7"/>
        <v>8879.8998</v>
      </c>
    </row>
    <row r="51" spans="1:16" s="5" customFormat="1" ht="15">
      <c r="A51" s="15" t="s">
        <v>63</v>
      </c>
      <c r="B51" s="14" t="s">
        <v>53</v>
      </c>
      <c r="C51" s="2">
        <v>33126.4</v>
      </c>
      <c r="D51" s="3">
        <f t="shared" si="2"/>
        <v>7619.072000000001</v>
      </c>
      <c r="E51" s="2">
        <v>20036.8</v>
      </c>
      <c r="F51" s="3">
        <f t="shared" si="3"/>
        <v>4608.464</v>
      </c>
      <c r="G51" s="2">
        <v>14061.2</v>
      </c>
      <c r="H51" s="2">
        <f t="shared" si="4"/>
        <v>3234.0760000000005</v>
      </c>
      <c r="I51" s="2">
        <v>14394.3</v>
      </c>
      <c r="J51" s="3">
        <f t="shared" si="5"/>
        <v>3310.689</v>
      </c>
      <c r="K51" s="2">
        <v>17609.5</v>
      </c>
      <c r="L51" s="2">
        <f t="shared" si="0"/>
        <v>4050.1850000000004</v>
      </c>
      <c r="M51" s="2">
        <v>18482.4</v>
      </c>
      <c r="N51" s="2">
        <f t="shared" si="7"/>
        <v>4250.952</v>
      </c>
      <c r="O51" s="2">
        <v>17609.5</v>
      </c>
      <c r="P51" s="2">
        <f t="shared" si="7"/>
        <v>4050.1850000000004</v>
      </c>
    </row>
    <row r="52" spans="1:16" s="5" customFormat="1" ht="30">
      <c r="A52" s="15" t="s">
        <v>64</v>
      </c>
      <c r="B52" s="14" t="s">
        <v>55</v>
      </c>
      <c r="C52" s="2">
        <v>1618.8</v>
      </c>
      <c r="D52" s="3">
        <f t="shared" si="2"/>
        <v>372.324</v>
      </c>
      <c r="E52" s="2">
        <v>1712.1</v>
      </c>
      <c r="F52" s="3">
        <f t="shared" si="3"/>
        <v>393.783</v>
      </c>
      <c r="G52" s="2">
        <v>1651.6</v>
      </c>
      <c r="H52" s="2">
        <f t="shared" si="4"/>
        <v>379.868</v>
      </c>
      <c r="I52" s="2">
        <v>1713.5</v>
      </c>
      <c r="J52" s="3">
        <f t="shared" si="5"/>
        <v>394.105</v>
      </c>
      <c r="K52" s="2">
        <v>2576.6</v>
      </c>
      <c r="L52" s="2">
        <f t="shared" si="0"/>
        <v>592.618</v>
      </c>
      <c r="M52" s="2">
        <v>2580</v>
      </c>
      <c r="N52" s="2">
        <f t="shared" si="7"/>
        <v>593.4</v>
      </c>
      <c r="O52" s="2">
        <v>2576.6</v>
      </c>
      <c r="P52" s="2">
        <f t="shared" si="7"/>
        <v>592.618</v>
      </c>
    </row>
    <row r="53" spans="1:16" s="5" customFormat="1" ht="15">
      <c r="A53" s="15" t="s">
        <v>65</v>
      </c>
      <c r="B53" s="14" t="s">
        <v>57</v>
      </c>
      <c r="C53" s="2">
        <v>11133.1</v>
      </c>
      <c r="D53" s="3">
        <f t="shared" si="2"/>
        <v>2560.6130000000003</v>
      </c>
      <c r="E53" s="2">
        <v>13369.1</v>
      </c>
      <c r="F53" s="3">
        <f t="shared" si="3"/>
        <v>3074.893</v>
      </c>
      <c r="G53" s="2">
        <v>18075</v>
      </c>
      <c r="H53" s="2">
        <f t="shared" si="4"/>
        <v>4157.25</v>
      </c>
      <c r="I53" s="2">
        <v>22526.2</v>
      </c>
      <c r="J53" s="3">
        <f t="shared" si="5"/>
        <v>5181.026000000001</v>
      </c>
      <c r="K53" s="2">
        <v>18422.16</v>
      </c>
      <c r="L53" s="2">
        <f t="shared" si="0"/>
        <v>4237.0968</v>
      </c>
      <c r="M53" s="2">
        <v>19900.6</v>
      </c>
      <c r="N53" s="2">
        <f t="shared" si="7"/>
        <v>4577.138</v>
      </c>
      <c r="O53" s="2">
        <v>18422.16</v>
      </c>
      <c r="P53" s="2">
        <f t="shared" si="7"/>
        <v>4237.0968</v>
      </c>
    </row>
    <row r="54" spans="1:16" s="5" customFormat="1" ht="15">
      <c r="A54" s="25" t="s">
        <v>70</v>
      </c>
      <c r="B54" s="22"/>
      <c r="C54" s="23"/>
      <c r="D54" s="24"/>
      <c r="E54" s="23"/>
      <c r="F54" s="24"/>
      <c r="G54" s="23"/>
      <c r="H54" s="24"/>
      <c r="I54" s="23"/>
      <c r="J54" s="23"/>
      <c r="K54" s="23"/>
      <c r="L54" s="24"/>
      <c r="M54" s="23"/>
      <c r="N54" s="23"/>
      <c r="O54" s="23"/>
      <c r="P54" s="23"/>
    </row>
    <row r="55" s="5" customFormat="1" ht="15">
      <c r="A55" s="21"/>
    </row>
    <row r="56" s="4" customFormat="1" ht="15">
      <c r="A56" s="7" t="s">
        <v>75</v>
      </c>
    </row>
    <row r="57" s="5" customFormat="1" ht="14.25"/>
    <row r="58" s="5" customFormat="1" ht="14.25"/>
    <row r="59" s="5" customFormat="1" ht="14.25"/>
    <row r="60" s="5" customFormat="1" ht="14.25"/>
    <row r="61" s="5" customFormat="1" ht="14.25">
      <c r="O61" s="8"/>
    </row>
    <row r="62" s="5" customFormat="1" ht="14.25">
      <c r="B62" s="12"/>
    </row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</sheetData>
  <sheetProtection/>
  <mergeCells count="11">
    <mergeCell ref="O10:P11"/>
    <mergeCell ref="E11:F11"/>
    <mergeCell ref="G11:H11"/>
    <mergeCell ref="I11:J11"/>
    <mergeCell ref="K11:L11"/>
    <mergeCell ref="A8:O8"/>
    <mergeCell ref="A9:O9"/>
    <mergeCell ref="A10:A12"/>
    <mergeCell ref="B10:B12"/>
    <mergeCell ref="C10:L10"/>
    <mergeCell ref="M10:N11"/>
  </mergeCells>
  <printOptions/>
  <pageMargins left="0.32" right="0.21" top="0.23" bottom="0.24" header="0.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2022-11-14T09:21:18Z</cp:lastPrinted>
  <dcterms:created xsi:type="dcterms:W3CDTF">1996-10-08T23:32:33Z</dcterms:created>
  <dcterms:modified xsi:type="dcterms:W3CDTF">2022-12-05T11:47:23Z</dcterms:modified>
  <cp:category/>
  <cp:version/>
  <cp:contentType/>
  <cp:contentStatus/>
</cp:coreProperties>
</file>